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-&quot;$&quot;#,##0;&quot;—&quot;"/>
  </numFmts>
  <fonts count="15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b val="1"/>
      <color rgb="001E2F4A"/>
      <sz val="18"/>
    </font>
    <font>
      <name val="Inter"/>
      <color rgb="005B6676"/>
      <sz val="10"/>
    </font>
    <font>
      <name val="Inter"/>
      <b val="1"/>
      <color rgb="00FFFFFF"/>
      <sz val="11"/>
    </font>
    <font>
      <name val="Inter"/>
      <color rgb="001B2533"/>
      <sz val="11"/>
    </font>
    <font>
      <name val="Inter"/>
      <b val="1"/>
      <color rgb="001E2F4A"/>
      <sz val="11"/>
    </font>
    <font>
      <name val="Inter"/>
      <i val="1"/>
      <color rgb="005B6676"/>
      <sz val="9"/>
    </font>
    <font>
      <name val="Inter"/>
      <b val="1"/>
      <color rgb="001E2F4A"/>
      <sz val="10"/>
    </font>
    <font>
      <name val="Inter"/>
      <b val="1"/>
      <color rgb="00FFFFFF"/>
      <sz val="12"/>
    </font>
    <font>
      <name val="Inter"/>
      <b val="1"/>
      <color rgb="001E2F4A"/>
      <sz val="12"/>
    </font>
    <font>
      <name val="Inter"/>
      <b val="1"/>
      <color rgb="001E2F4A"/>
      <sz val="16"/>
    </font>
    <font>
      <name val="Inter"/>
      <color rgb="001B2533"/>
      <sz val="10"/>
    </font>
    <font>
      <name val="Inter"/>
      <color rgb="005B6676"/>
      <sz val="9"/>
    </font>
    <font>
      <name val="Inter"/>
      <b val="1"/>
      <color rgb="0034558F"/>
      <sz val="10"/>
      <u val="single"/>
    </font>
  </fonts>
  <fills count="5">
    <fill>
      <patternFill/>
    </fill>
    <fill>
      <patternFill patternType="gray125"/>
    </fill>
    <fill>
      <patternFill patternType="solid">
        <fgColor rgb="001E2F4A"/>
        <bgColor rgb="001E2F4A"/>
      </patternFill>
    </fill>
    <fill>
      <patternFill patternType="solid">
        <fgColor rgb="00EEF2FA"/>
        <bgColor rgb="00EEF2FA"/>
      </patternFill>
    </fill>
    <fill>
      <patternFill patternType="solid">
        <fgColor rgb="00F6F8FB"/>
        <bgColor rgb="00F6F8FB"/>
      </patternFill>
    </fill>
  </fills>
  <borders count="7">
    <border>
      <left/>
      <right/>
      <top/>
      <bottom/>
      <diagonal/>
    </border>
    <border>
      <left style="thin">
        <color rgb="004168AB"/>
      </left>
      <right style="thin">
        <color rgb="004168AB"/>
      </right>
      <top style="thin">
        <color rgb="004168AB"/>
      </top>
      <bottom style="thin">
        <color rgb="004168AB"/>
      </bottom>
    </border>
    <border>
      <left/>
      <right/>
      <top style="thin">
        <color rgb="004168AB"/>
      </top>
      <bottom/>
      <diagonal/>
    </border>
    <border>
      <left/>
      <right style="thin">
        <color rgb="004168AB"/>
      </right>
      <top style="thin">
        <color rgb="004168AB"/>
      </top>
      <bottom/>
      <diagonal/>
    </border>
    <border>
      <left/>
      <right/>
      <top style="thin">
        <color rgb="004168AB"/>
      </top>
      <bottom style="thin">
        <color rgb="004168AB"/>
      </bottom>
      <diagonal/>
    </border>
    <border>
      <left/>
      <right style="thin">
        <color rgb="004168AB"/>
      </right>
      <top style="thin">
        <color rgb="004168AB"/>
      </top>
      <bottom style="thin">
        <color rgb="004168AB"/>
      </bottom>
      <diagonal/>
    </border>
    <border>
      <bottom style="thin">
        <color rgb="00E3E7E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0"/>
    <xf numFmtId="3" fontId="6" fillId="3" borderId="1" pivotButton="0" quotePrefix="0" xfId="0"/>
    <xf numFmtId="164" fontId="6" fillId="3" borderId="1" pivotButton="0" quotePrefix="0" xfId="0"/>
    <xf numFmtId="9" fontId="6" fillId="3" borderId="1" pivotButton="0" quotePrefix="0" xfId="0"/>
    <xf numFmtId="0" fontId="8" fillId="4" borderId="6" applyAlignment="1" pivotButton="0" quotePrefix="0" xfId="0">
      <alignment horizontal="left"/>
    </xf>
    <xf numFmtId="0" fontId="8" fillId="4" borderId="6" applyAlignment="1" pivotButton="0" quotePrefix="0" xfId="0">
      <alignment horizontal="right"/>
    </xf>
    <xf numFmtId="0" fontId="5" fillId="0" borderId="6" pivotButton="0" quotePrefix="0" xfId="0"/>
    <xf numFmtId="164" fontId="5" fillId="0" borderId="6" pivotButton="0" quotePrefix="0" xfId="0"/>
    <xf numFmtId="164" fontId="6" fillId="0" borderId="6" pivotButton="0" quotePrefix="0" xfId="0"/>
    <xf numFmtId="0" fontId="9" fillId="2" borderId="0" pivotButton="0" quotePrefix="0" xfId="0"/>
    <xf numFmtId="164" fontId="9" fillId="2" borderId="0" pivotButton="0" quotePrefix="0" xfId="0"/>
    <xf numFmtId="0" fontId="10" fillId="0" borderId="0" pivotButton="0" quotePrefix="0" xfId="0"/>
    <xf numFmtId="164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12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Costo por año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E2F4A"/>
            </a:solidFill>
            <a:ln xmlns:a="http://schemas.openxmlformats.org/drawingml/2006/main">
              <a:solidFill>
                <a:srgbClr val="1E2F4A"/>
              </a:solidFill>
              <a:prstDash val="solid"/>
            </a:ln>
          </spPr>
          <cat>
            <numRef>
              <f>'Calculadora'!$B$30:$D$30</f>
            </numRef>
          </cat>
          <val>
            <numRef>
              <f>'Calculadora'!$B$42:$D$42</f>
            </numRef>
          </val>
        </ser>
        <dLbls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45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1076325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enio.mx/contacto/?utm_source=excel&amp;utm_medium=lead_magnet&amp;utm_campaign=herramientas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  <col width="46" customWidth="1" min="6" max="6"/>
  </cols>
  <sheetData>
    <row r="1" ht="48" customHeight="1">
      <c r="A1" s="1" t="n"/>
      <c r="B1" s="1" t="n"/>
      <c r="C1" s="1" t="n"/>
      <c r="D1" s="1" t="n"/>
      <c r="E1" s="1" t="n"/>
      <c r="F1" s="2" t="inlineStr">
        <is>
          <t>plenio.mx</t>
        </is>
      </c>
    </row>
    <row r="2" ht="30" customHeight="1">
      <c r="A2" s="3" t="inlineStr">
        <is>
          <t>Costo total de un ERP a 3 años</t>
        </is>
      </c>
    </row>
    <row r="3">
      <c r="A3" s="4" t="inlineStr">
        <is>
          <t>Captura tus cotizaciones en las celdas azules (pesos antes de IVA). Sin precios precargados: los montos son los tuyos.</t>
        </is>
      </c>
    </row>
    <row r="5" ht="22" customHeight="1">
      <c r="A5" s="5" t="inlineStr">
        <is>
          <t>Datos de entrada</t>
        </is>
      </c>
      <c r="B5" s="1" t="n"/>
      <c r="C5" s="1" t="n"/>
      <c r="D5" s="1" t="n"/>
      <c r="E5" s="1" t="n"/>
      <c r="F5" s="1" t="n"/>
    </row>
    <row r="6">
      <c r="A6" s="6" t="inlineStr">
        <is>
          <t>Opción que estás evaluando</t>
        </is>
      </c>
      <c r="B6" s="7" t="n"/>
      <c r="C6" s="8" t="n"/>
      <c r="D6" s="8" t="n"/>
      <c r="E6" s="9" t="n"/>
      <c r="F6" s="10" t="inlineStr">
        <is>
          <t>Proveedor o producto (una hoja por opción: duplica la pestaña).</t>
        </is>
      </c>
    </row>
    <row r="7">
      <c r="A7" s="6" t="inlineStr">
        <is>
          <t>Modelo de licencia</t>
        </is>
      </c>
      <c r="B7" s="7" t="inlineStr">
        <is>
          <t>Suscripción por usuario</t>
        </is>
      </c>
      <c r="C7" s="9" t="n"/>
      <c r="D7" s="10" t="inlineStr">
        <is>
          <t>Elige de la lista.</t>
        </is>
      </c>
    </row>
    <row r="8">
      <c r="A8" s="6" t="inlineStr">
        <is>
          <t>Usuarios</t>
        </is>
      </c>
      <c r="B8" s="11" t="n"/>
      <c r="D8" s="10" t="inlineStr">
        <is>
          <t>Suscripción o licencia perpetua.</t>
        </is>
      </c>
    </row>
    <row r="9">
      <c r="A9" s="6" t="inlineStr">
        <is>
          <t>Precio por usuario al mes</t>
        </is>
      </c>
      <c r="B9" s="12" t="n"/>
      <c r="D9" s="10" t="inlineStr">
        <is>
          <t>Solo suscripción.</t>
        </is>
      </c>
    </row>
    <row r="10">
      <c r="A10" s="6" t="inlineStr">
        <is>
          <t>Aumento anual de la suscripción</t>
        </is>
      </c>
      <c r="B10" s="13" t="n"/>
      <c r="D10" s="10" t="inlineStr">
        <is>
          <t>Si el contrato lo prevé. Escribe 10 para 10 %.</t>
        </is>
      </c>
    </row>
    <row r="11">
      <c r="A11" s="6" t="inlineStr">
        <is>
          <t>Licencia por usuario (pago único)</t>
        </is>
      </c>
      <c r="B11" s="12" t="n"/>
      <c r="D11" s="10" t="inlineStr">
        <is>
          <t>Solo licencia perpetua; se cuenta en el año 1.</t>
        </is>
      </c>
    </row>
    <row r="12">
      <c r="A12" s="6" t="inlineStr">
        <is>
          <t>Desarrollo de la primera versión</t>
        </is>
      </c>
      <c r="B12" s="12" t="n"/>
      <c r="D12" s="10" t="inlineStr">
        <is>
          <t>Solo a la medida; se cuenta en el año 1.</t>
        </is>
      </c>
    </row>
    <row r="13">
      <c r="A13" s="6" t="inlineStr">
        <is>
          <t>Implementación: precio por paquete</t>
        </is>
      </c>
      <c r="B13" s="12" t="n"/>
      <c r="D13" s="10" t="inlineStr">
        <is>
          <t>Usa el paquete o las horas, no ambos.</t>
        </is>
      </c>
    </row>
    <row r="14">
      <c r="A14" s="6" t="inlineStr">
        <is>
          <t>Implementación: horas</t>
        </is>
      </c>
      <c r="B14" s="11" t="n"/>
      <c r="D14" s="10" t="inlineStr"/>
    </row>
    <row r="15">
      <c r="A15" s="6" t="inlineStr">
        <is>
          <t>Implementación: tarifa por hora</t>
        </is>
      </c>
      <c r="B15" s="12" t="n"/>
      <c r="D15" s="10" t="inlineStr"/>
    </row>
    <row r="16">
      <c r="A16" s="6" t="inlineStr">
        <is>
          <t>Migración de datos</t>
        </is>
      </c>
      <c r="B16" s="12" t="n"/>
      <c r="D16" s="10" t="inlineStr">
        <is>
          <t>Limpiar y cargar clientes, productos, saldos e inventarios.</t>
        </is>
      </c>
    </row>
    <row r="17">
      <c r="A17" s="6" t="inlineStr">
        <is>
          <t>Integraciones</t>
        </is>
      </c>
      <c r="B17" s="12" t="n"/>
      <c r="D17" s="10" t="inlineStr">
        <is>
          <t>Comercio electrónico, bancos, PAC, básculas, otros sistemas.</t>
        </is>
      </c>
    </row>
    <row r="18">
      <c r="A18" s="6" t="inlineStr">
        <is>
          <t>Capacitación y arranque</t>
        </is>
      </c>
      <c r="B18" s="12" t="n"/>
      <c r="D18" s="10" t="inlineStr">
        <is>
          <t>Cursos por rol, manuales, acompañamiento.</t>
        </is>
      </c>
    </row>
    <row r="19">
      <c r="A19" s="6" t="inlineStr">
        <is>
          <t>Personalizaciones y reportes</t>
        </is>
      </c>
      <c r="B19" s="12" t="n"/>
      <c r="D19" s="10" t="inlineStr">
        <is>
          <t>Desarrollos propios y reportes nuevos.</t>
        </is>
      </c>
    </row>
    <row r="20">
      <c r="A20" s="6" t="inlineStr">
        <is>
          <t>Infraestructura u hospedaje al mes</t>
        </is>
      </c>
      <c r="B20" s="12" t="n"/>
      <c r="D20" s="10" t="inlineStr">
        <is>
          <t>Se paga cada mes de los tres años.</t>
        </is>
      </c>
    </row>
    <row r="21">
      <c r="A21" s="6" t="inlineStr">
        <is>
          <t>Equipos y periféricos (compra única)</t>
        </is>
      </c>
      <c r="B21" s="12" t="n"/>
      <c r="D21" s="10" t="inlineStr">
        <is>
          <t>Año 1.</t>
        </is>
      </c>
    </row>
    <row r="22">
      <c r="A22" s="6" t="inlineStr">
        <is>
          <t>Soporte y mantenimiento anual</t>
        </is>
      </c>
      <c r="B22" s="13" t="n"/>
      <c r="D22" s="10" t="inlineStr">
        <is>
          <t>% de lo que se mantiene, en los años 2 y 3.</t>
        </is>
      </c>
    </row>
    <row r="23">
      <c r="A23" s="6" t="inlineStr">
        <is>
          <t>Personas de tu equipo en el proyecto</t>
        </is>
      </c>
      <c r="B23" s="11" t="n"/>
      <c r="D23" s="10" t="inlineStr">
        <is>
          <t>La partida que casi nunca se cotiza.</t>
        </is>
      </c>
    </row>
    <row r="24">
      <c r="A24" s="6" t="inlineStr">
        <is>
          <t>Horas por semana de cada una</t>
        </is>
      </c>
      <c r="B24" s="11" t="n"/>
      <c r="D24" s="10" t="inlineStr"/>
    </row>
    <row r="25">
      <c r="A25" s="6" t="inlineStr">
        <is>
          <t>Semanas del proyecto</t>
        </is>
      </c>
      <c r="B25" s="11" t="n"/>
      <c r="D25" s="10" t="inlineStr"/>
    </row>
    <row r="26">
      <c r="A26" s="6" t="inlineStr">
        <is>
          <t>Costo por hora de tu equipo</t>
        </is>
      </c>
      <c r="B26" s="12" t="n"/>
      <c r="D26" s="10" t="inlineStr">
        <is>
          <t>Sueldo y prestaciones entre horas trabajadas.</t>
        </is>
      </c>
    </row>
    <row r="27">
      <c r="A27" s="6" t="inlineStr">
        <is>
          <t>Contingencia</t>
        </is>
      </c>
      <c r="B27" s="13" t="n"/>
      <c r="D27" s="10" t="inlineStr">
        <is>
          <t>% sobre los costos únicos del proyecto.</t>
        </is>
      </c>
    </row>
    <row r="29" ht="22" customHeight="1">
      <c r="A29" s="5" t="inlineStr">
        <is>
          <t>Resultado: costo por partida y por año</t>
        </is>
      </c>
      <c r="B29" s="1" t="n"/>
      <c r="C29" s="1" t="n"/>
      <c r="D29" s="1" t="n"/>
      <c r="E29" s="1" t="n"/>
      <c r="F29" s="1" t="n"/>
    </row>
    <row r="30">
      <c r="A30" s="14" t="inlineStr">
        <is>
          <t>Partida</t>
        </is>
      </c>
      <c r="B30" s="15" t="inlineStr">
        <is>
          <t>Año 1</t>
        </is>
      </c>
      <c r="C30" s="15" t="inlineStr">
        <is>
          <t>Año 2</t>
        </is>
      </c>
      <c r="D30" s="15" t="inlineStr">
        <is>
          <t>Año 3</t>
        </is>
      </c>
      <c r="E30" s="15" t="inlineStr">
        <is>
          <t>Total</t>
        </is>
      </c>
    </row>
    <row r="31">
      <c r="A31" s="16" t="inlineStr">
        <is>
          <t>Licencias o suscripción</t>
        </is>
      </c>
      <c r="B31" s="17">
        <f>IF($B$7="Suscripción por usuario",$B$8*$B$9*12,IF($B$7="Licencia perpetua",$B$8*$B$11,0))</f>
        <v/>
      </c>
      <c r="C31" s="17">
        <f>IF($B$7="Suscripción por usuario",$B$8*$B$9*12*(1+$B$10),0)</f>
        <v/>
      </c>
      <c r="D31" s="17">
        <f>IF($B$7="Suscripción por usuario",$B$8*$B$9*12*(1+$B$10)^2,0)</f>
        <v/>
      </c>
      <c r="E31" s="18">
        <f>SUM(B31:D31)</f>
        <v/>
      </c>
    </row>
    <row r="32">
      <c r="A32" s="16" t="inlineStr">
        <is>
          <t>Desarrollo a la medida</t>
        </is>
      </c>
      <c r="B32" s="17">
        <f>IF($B$7="A la medida",$B$12,0)</f>
        <v/>
      </c>
      <c r="C32" s="17">
        <f>0</f>
        <v/>
      </c>
      <c r="D32" s="17">
        <f>0</f>
        <v/>
      </c>
      <c r="E32" s="18">
        <f>SUM(B32:D32)</f>
        <v/>
      </c>
    </row>
    <row r="33">
      <c r="A33" s="16" t="inlineStr">
        <is>
          <t>Implementación</t>
        </is>
      </c>
      <c r="B33" s="17">
        <f>($B$13+$B$14*$B$15)</f>
        <v/>
      </c>
      <c r="C33" s="17">
        <f>0</f>
        <v/>
      </c>
      <c r="D33" s="17">
        <f>0</f>
        <v/>
      </c>
      <c r="E33" s="18">
        <f>SUM(B33:D33)</f>
        <v/>
      </c>
    </row>
    <row r="34">
      <c r="A34" s="16" t="inlineStr">
        <is>
          <t>Migración de datos</t>
        </is>
      </c>
      <c r="B34" s="17">
        <f>$B$16</f>
        <v/>
      </c>
      <c r="C34" s="17">
        <f>0</f>
        <v/>
      </c>
      <c r="D34" s="17">
        <f>0</f>
        <v/>
      </c>
      <c r="E34" s="18">
        <f>SUM(B34:D34)</f>
        <v/>
      </c>
    </row>
    <row r="35">
      <c r="A35" s="16" t="inlineStr">
        <is>
          <t>Integraciones</t>
        </is>
      </c>
      <c r="B35" s="17">
        <f>$B$17</f>
        <v/>
      </c>
      <c r="C35" s="17">
        <f>0</f>
        <v/>
      </c>
      <c r="D35" s="17">
        <f>0</f>
        <v/>
      </c>
      <c r="E35" s="18">
        <f>SUM(B35:D35)</f>
        <v/>
      </c>
    </row>
    <row r="36">
      <c r="A36" s="16" t="inlineStr">
        <is>
          <t>Capacitación y arranque</t>
        </is>
      </c>
      <c r="B36" s="17">
        <f>$B$18</f>
        <v/>
      </c>
      <c r="C36" s="17">
        <f>0</f>
        <v/>
      </c>
      <c r="D36" s="17">
        <f>0</f>
        <v/>
      </c>
      <c r="E36" s="18">
        <f>SUM(B36:D36)</f>
        <v/>
      </c>
    </row>
    <row r="37">
      <c r="A37" s="16" t="inlineStr">
        <is>
          <t>Personalizaciones y reportes</t>
        </is>
      </c>
      <c r="B37" s="17">
        <f>$B$19</f>
        <v/>
      </c>
      <c r="C37" s="17">
        <f>0</f>
        <v/>
      </c>
      <c r="D37" s="17">
        <f>0</f>
        <v/>
      </c>
      <c r="E37" s="18">
        <f>SUM(B37:D37)</f>
        <v/>
      </c>
    </row>
    <row r="38">
      <c r="A38" s="16" t="inlineStr">
        <is>
          <t>Infraestructura y hospedaje</t>
        </is>
      </c>
      <c r="B38" s="17">
        <f>$B$20*12+$B$21</f>
        <v/>
      </c>
      <c r="C38" s="17">
        <f>$B$20*12</f>
        <v/>
      </c>
      <c r="D38" s="17">
        <f>$B$20*12</f>
        <v/>
      </c>
      <c r="E38" s="18">
        <f>SUM(B38:D38)</f>
        <v/>
      </c>
    </row>
    <row r="39">
      <c r="A39" s="16" t="inlineStr">
        <is>
          <t>Soporte y mantenimiento</t>
        </is>
      </c>
      <c r="B39" s="17">
        <f>0</f>
        <v/>
      </c>
      <c r="C39" s="17">
        <f>(IF($B$7="Licencia perpetua",$B$8*$B$11,0)+IF($B$7="A la medida",$B$12,0)+($B$13+$B$14*$B$15)+$B$17+$B$19)*$B$22</f>
        <v/>
      </c>
      <c r="D39" s="17">
        <f>(IF($B$7="Licencia perpetua",$B$8*$B$11,0)+IF($B$7="A la medida",$B$12,0)+($B$13+$B$14*$B$15)+$B$17+$B$19)*$B$22</f>
        <v/>
      </c>
      <c r="E39" s="18">
        <f>SUM(B39:D39)</f>
        <v/>
      </c>
    </row>
    <row r="40">
      <c r="A40" s="16" t="inlineStr">
        <is>
          <t>Tiempo de tu equipo</t>
        </is>
      </c>
      <c r="B40" s="17">
        <f>$B$23*$B$24*$B$25*$B$26</f>
        <v/>
      </c>
      <c r="C40" s="17">
        <f>0</f>
        <v/>
      </c>
      <c r="D40" s="17">
        <f>0</f>
        <v/>
      </c>
      <c r="E40" s="18">
        <f>SUM(B40:D40)</f>
        <v/>
      </c>
    </row>
    <row r="41">
      <c r="A41" s="16" t="inlineStr">
        <is>
          <t>Contingencia</t>
        </is>
      </c>
      <c r="B41" s="17">
        <f>(IF($B$7="A la medida",$B$12,0)+($B$13+$B$14*$B$15)+$B$16+$B$17+$B$18+$B$19+$B$21)*$B$27</f>
        <v/>
      </c>
      <c r="C41" s="17">
        <f>0</f>
        <v/>
      </c>
      <c r="D41" s="17">
        <f>0</f>
        <v/>
      </c>
      <c r="E41" s="18">
        <f>SUM(B41:D41)</f>
        <v/>
      </c>
    </row>
    <row r="42" ht="22" customHeight="1">
      <c r="A42" s="19" t="inlineStr">
        <is>
          <t>Costo total</t>
        </is>
      </c>
      <c r="B42" s="20">
        <f>SUM(B31:B41)</f>
        <v/>
      </c>
      <c r="C42" s="20">
        <f>SUM(C31:C41)</f>
        <v/>
      </c>
      <c r="D42" s="20">
        <f>SUM(D31:D41)</f>
        <v/>
      </c>
      <c r="E42" s="20">
        <f>SUM(E31:E41)</f>
        <v/>
      </c>
    </row>
    <row r="44">
      <c r="A44" s="21" t="inlineStr">
        <is>
          <t>Costo total a 3 años</t>
        </is>
      </c>
      <c r="B44" s="22">
        <f>E42</f>
        <v/>
      </c>
    </row>
    <row r="62" ht="22" customHeight="1">
      <c r="A62" s="5" t="inlineStr">
        <is>
          <t>Supuestos (los mismos de la calculadora en plenio.mx/recursos/calculadora-costo-erp)</t>
        </is>
      </c>
      <c r="B62" s="1" t="n"/>
      <c r="C62" s="1" t="n"/>
      <c r="D62" s="1" t="n"/>
      <c r="E62" s="1" t="n"/>
      <c r="F62" s="1" t="n"/>
    </row>
    <row r="63" ht="30" customHeight="1">
      <c r="A63" s="23" t="inlineStr">
        <is>
          <t>• Suscripción: usuarios × precio mensual × 12, con el aumento anual en los años 2 y 3. Licencia perpetua: usuarios × licencia, año 1. A la medida: sin licencias; el desarrollo va en el año 1.</t>
        </is>
      </c>
    </row>
    <row r="64" ht="30" customHeight="1">
      <c r="A64" s="23" t="inlineStr">
        <is>
          <t>• Implementación, migración, integraciones, capacitación, personalizaciones, equipos y el tiempo de tu equipo: año 1. Hospedaje: cada mes de los tres años.</t>
        </is>
      </c>
    </row>
    <row r="65" ht="30" customHeight="1">
      <c r="A65" s="23" t="inlineStr">
        <is>
          <t>• Soporte y mantenimiento: % anual en los años 2 y 3 sobre licencia perpetua, desarrollo, implementación, integraciones y personalizaciones (en suscripción el soporte del fabricante va en la cuota).</t>
        </is>
      </c>
    </row>
    <row r="66" ht="30" customHeight="1">
      <c r="A66" s="23" t="inlineStr">
        <is>
          <t>• Contingencia: % sobre los costos únicos del proyecto (sin licencias ni tiempo de tu equipo). Si una partida no aplica, anota por qué; no la dejes en cero sin preguntar.</t>
        </is>
      </c>
    </row>
    <row r="68">
      <c r="A68" s="24" t="inlineStr">
        <is>
          <t>Plenio · Guadalajara, Jalisco · hola@plenio.mx · plenio.mx · Primero entendemos tu operación. Después construimos.</t>
        </is>
      </c>
    </row>
    <row r="69">
      <c r="A69" s="25" t="inlineStr">
        <is>
          <t>¿Quieres revisarlo con nosotros? Agenda una sesión de diagnóstico de 30 minutos sin costo:</t>
        </is>
      </c>
    </row>
    <row r="70">
      <c r="A70" s="26" t="inlineStr">
        <is>
          <t>https://plenio.mx/contacto/</t>
        </is>
      </c>
    </row>
  </sheetData>
  <mergeCells count="7">
    <mergeCell ref="A63:F63"/>
    <mergeCell ref="B44:C44"/>
    <mergeCell ref="B7:C7"/>
    <mergeCell ref="A66:F66"/>
    <mergeCell ref="B6:E6"/>
    <mergeCell ref="A64:F64"/>
    <mergeCell ref="A65:F65"/>
  </mergeCells>
  <dataValidations count="2">
    <dataValidation sqref="B7" showDropDown="0" showInputMessage="0" showErrorMessage="0" allowBlank="0" error="Elige un modelo de la lista." prompt="Suscripción por usuario, licencia perpetua o a la medida" type="list">
      <formula1>"Suscripción por usuario,Licencia perpetua,A la medida"</formula1>
    </dataValidation>
    <dataValidation sqref="B8 B9 B10 B11 B12 B13 B14 B15 B16 B17 B18 B19 B20 B21 B22 B23 B24 B25 B26 B27" showDropDown="0" showInputMessage="0" showErrorMessage="0" allowBlank="1" error="Escribe un número mayor o igual a cero." type="decimal" operator="greaterThanOrEqual">
      <formula1>0</formula1>
    </dataValidation>
  </dataValidations>
  <hyperlinks>
    <hyperlink xmlns:r="http://schemas.openxmlformats.org/officeDocument/2006/relationships" ref="A70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&amp;CPlenio · plenio.mx · &amp;P de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Plenio</dc:creator>
  <dc:title xmlns:dc="http://purl.org/dc/elements/1.1/">Costo total de un ERP a 3 años</dc:title>
  <dc:subject xmlns:dc="http://purl.org/dc/elements/1.1/">Plantilla de Plenio</dc:subject>
  <dcterms:created xmlns:dcterms="http://purl.org/dc/terms/" xmlns:xsi="http://www.w3.org/2001/XMLSchema-instance" xsi:type="dcterms:W3CDTF">2026-10-18T00:00:00Z</dcterms:created>
  <dcterms:modified xmlns:dcterms="http://purl.org/dc/terms/" xmlns:xsi="http://www.w3.org/2001/XMLSchema-instance" xsi:type="dcterms:W3CDTF">2026-10-18T00:00:00Z</dcterms:modified>
  <cp:lastModifiedBy>Plenio</cp:lastModifiedBy>
</cp:coreProperties>
</file>